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92iKvMuPpTYDTpE2eFQdEvtZVNHClUjNWRhOpRGS8LOGyPcCqlO2aRpRrPak++7Z/9P4DhDbLDA/vqVhDG2iw==" workbookSaltValue="oqUBFT1jNCfEvdROy7QiTw=="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<sst xmlns="http://schemas.openxmlformats.org/spreadsheetml/2006/main" xmlns:r="http://schemas.openxmlformats.org/officeDocument/2006/relationships" count="114" uniqueCount="114">
  <si>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</si>
  <si>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</si>
  <si>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</si>
  <si>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</si>
  <si>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</si>
  <si>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</si>
  <si>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</si>
  <si>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</si>
  <si>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</si>
  <si>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</si>
  <si>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</si>
  <si>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</si>
  <si>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</si>
  <si>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</si>
  <si>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</si>
  <si>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</si>
  <si>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</si>
  <si>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</si>
  <si>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</si>
  <si>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</si>
  <si>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</si>
  <si>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</si>
  <si>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</si>
  <si>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</si>
  <si>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</si>
  <si>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</si>
  <si>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</si>
  <si>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</si>
  <si>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</si>
  <si>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</si>
  <si>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</si>
  <si>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</si>
  <si>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</si>
  <si>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</si>
  <si>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</si>
  <si>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</si>
  <si>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</si>
  <si>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</si>
  <si>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</si>
  <si>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</si>
  <si>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</si>
  <si>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</si>
  <si>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</si>
  <si>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</si>
  <si>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</si>
  <si>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</si>
  <si>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</si>
  <si>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</si>
  <si>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</si>
  <si>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</si>
  <si>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</si>
  <si>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</si>
  <si>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①有形固定資産減価償却率は、公営企業会計移行後間もないため、低い水準となっている。多くの施設を抱えており、老朽化も進んでいることから、将来負担を考慮した更新計画が必要である。
②耐用年数を経過した管渠を保有していないため、０％となっている。令和15年度以降から徐々に耐用年数に達することから、老朽化対策が必要である。
③管渠の改築・更新工事は、多額の費用を要することから、財源の確保や経営に与える影響等の分析を行い、投資計画等の見直しや費用の平準化を図る必要がある。</t>
    <rPh sb="41" eb="42">
      <t>オオ</t>
    </rPh>
    <rPh sb="44" eb="46">
      <t>シセツ</t>
    </rPh>
    <rPh sb="47" eb="48">
      <t>カカ</t>
    </rPh>
    <rPh sb="53" eb="56">
      <t>ロウキュウカ</t>
    </rPh>
    <rPh sb="57" eb="58">
      <t>スス</t>
    </rPh>
    <rPh sb="67" eb="71">
      <t>ショウライフタン</t>
    </rPh>
    <rPh sb="72" eb="74">
      <t>コウリョ</t>
    </rPh>
    <rPh sb="76" eb="80">
      <t>コウシンケイカク</t>
    </rPh>
    <rPh sb="81" eb="83">
      <t>ヒツヨウ</t>
    </rPh>
    <rPh sb="89" eb="93">
      <t>タイヨウネンスウ</t>
    </rPh>
    <rPh sb="94" eb="96">
      <t>ケイカ</t>
    </rPh>
    <rPh sb="98" eb="100">
      <t>カンキョ</t>
    </rPh>
    <rPh sb="101" eb="103">
      <t>ホユウ</t>
    </rPh>
    <rPh sb="120" eb="122">
      <t>レイワ</t>
    </rPh>
    <rPh sb="124" eb="126">
      <t>ネンド</t>
    </rPh>
    <rPh sb="126" eb="128">
      <t>イコウ</t>
    </rPh>
    <rPh sb="130" eb="132">
      <t>ジョジョ</t>
    </rPh>
    <rPh sb="133" eb="137">
      <t>タイヨウネンスウ</t>
    </rPh>
    <rPh sb="138" eb="139">
      <t>タッ</t>
    </rPh>
    <rPh sb="146" eb="149">
      <t>ロウキュウカ</t>
    </rPh>
    <rPh sb="149" eb="151">
      <t>タイサク</t>
    </rPh>
    <rPh sb="152" eb="154">
      <t>ヒツヨウ</t>
    </rPh>
    <rPh sb="163" eb="165">
      <t>カイチク</t>
    </rPh>
    <rPh sb="168" eb="170">
      <t>コウジ</t>
    </rPh>
    <rPh sb="178" eb="179">
      <t>ヨウ</t>
    </rPh>
    <rPh sb="192" eb="194">
      <t>ケイエイ</t>
    </rPh>
    <rPh sb="195" eb="196">
      <t>アタ</t>
    </rPh>
    <rPh sb="198" eb="201">
      <t>エイキョウトウ</t>
    </rPh>
    <rPh sb="202" eb="204">
      <t>ブンセキ</t>
    </rPh>
    <rPh sb="205" eb="206">
      <t>オコナ</t>
    </rPh>
    <rPh sb="208" eb="212">
      <t>トウシケイカク</t>
    </rPh>
    <rPh sb="212" eb="213">
      <t>トウ</t>
    </rPh>
    <rPh sb="214" eb="216">
      <t>ミナオ</t>
    </rPh>
    <phoneticPr fontId="1"/>
  </si>
  <si>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</si>
  <si>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</si>
  <si>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</si>
  <si>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</si>
  <si>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</si>
  <si>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</si>
  <si>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</si>
  <si>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</si>
  <si>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</si>
  <si>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</si>
  <si>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</si>
  <si>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</si>
  <si>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</si>
  <si>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</si>
  <si>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</si>
  <si>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</si>
  <si>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</si>
  <si>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</si>
  <si>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</si>
  <si>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</si>
  <si>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</si>
  <si>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</si>
  <si>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</si>
  <si>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</si>
  <si>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</si>
  <si>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</si>
  <si>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</si>
  <si>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</si>
  <si>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</si>
  <si>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</si>
  <si>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</si>
  <si>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</si>
  <si>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</si>
  <si>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</si>
  <si>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</si>
  <si>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</si>
  <si>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</si>
  <si>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</si>
  <si>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</si>
  <si>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</si>
  <si>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</si>
  <si>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</si>
  <si>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</si>
  <si>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筑西市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</si>
  <si>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</si>
  <si>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</si>
  <si>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</si>
  <si>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</si>
  <si>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</si>
  <si>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</si>
  <si>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</si>
  <si>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</si>
  <si>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</si>
  <si>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</si>
  <si>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</si>
  <si>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</si>
  <si>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</si>
  <si>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</si>
  <si>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</si>
  <si>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地方公営企業法の適用以前の比率は示していない。
①経常収支比率は、一般会計繰入金により安定した事業運営を図っているため、100％を上回る結果となっている。
②累積欠損金は生じていない。
③流動比率は増加しているが、今後、施設の老朽化による更新工事の企業債が見込まれるため、費用の平準化及びコスト削減を図る必要がある。
④企業債残高対事業規模比率は，他会計繰入金で賄っているため、０％となっている。
⑤経費回収率は、類似団体平均値を上回っているが、物価高騰等の影響により、低下傾向にあることから、継続的な接続促進及び使用料見直しの検討が必要である。
⑥汚水処理原価は、類似団体平均値と比べて低い状況となっているが、効率的な汚水処理を行うため、維持管理費の削減及び継続的な接続促進を図る必要がある。
⑦施設利用率は、稼働率が低い地区では50%を下回っているため、継続的な接続促進を図る必要がある。
⑧水洗化率は、類似団体平均値を若干上回っているが、接続率の向上のため、継続的な接続促進を図る必要がある。</t>
    <rPh sb="25" eb="31">
      <t>ケイジョウシュウシヒリツ</t>
    </rPh>
    <rPh sb="65" eb="67">
      <t>ウワマワ</t>
    </rPh>
    <rPh sb="68" eb="70">
      <t>ケッカ</t>
    </rPh>
    <rPh sb="85" eb="86">
      <t>ショウ</t>
    </rPh>
    <rPh sb="99" eb="101">
      <t>ゾウカ</t>
    </rPh>
    <rPh sb="107" eb="109">
      <t>コンゴ</t>
    </rPh>
    <rPh sb="110" eb="112">
      <t>シセツ</t>
    </rPh>
    <rPh sb="113" eb="116">
      <t>ロウキュウカ</t>
    </rPh>
    <rPh sb="119" eb="123">
      <t>コウシンコウジ</t>
    </rPh>
    <rPh sb="124" eb="127">
      <t>キギョウサイ</t>
    </rPh>
    <rPh sb="128" eb="130">
      <t>ミコ</t>
    </rPh>
    <rPh sb="136" eb="138">
      <t>ヒヨウ</t>
    </rPh>
    <rPh sb="139" eb="142">
      <t>ヘイジュンカ</t>
    </rPh>
    <rPh sb="142" eb="143">
      <t>オヨ</t>
    </rPh>
    <rPh sb="147" eb="149">
      <t>サクゲン</t>
    </rPh>
    <rPh sb="150" eb="151">
      <t>ハカ</t>
    </rPh>
    <rPh sb="152" eb="154">
      <t>ヒツヨウ</t>
    </rPh>
    <rPh sb="200" eb="205">
      <t>ケイヒカイシュウリツ</t>
    </rPh>
    <rPh sb="207" eb="214">
      <t>ルイジダンタイヘイキンチ</t>
    </rPh>
    <rPh sb="223" eb="225">
      <t>ブッカ</t>
    </rPh>
    <rPh sb="225" eb="228">
      <t>コウトウトウ</t>
    </rPh>
    <rPh sb="229" eb="231">
      <t>エイキョウ</t>
    </rPh>
    <rPh sb="235" eb="239">
      <t>テイカケイコウ</t>
    </rPh>
    <rPh sb="253" eb="255">
      <t>ソクシン</t>
    </rPh>
    <rPh sb="264" eb="266">
      <t>ケントウ</t>
    </rPh>
    <rPh sb="275" eb="281">
      <t>オスイショリゲンカ</t>
    </rPh>
    <rPh sb="283" eb="290">
      <t>ルイジダンタイヘイキンチ</t>
    </rPh>
    <rPh sb="291" eb="292">
      <t>クラ</t>
    </rPh>
    <rPh sb="294" eb="295">
      <t>ヒク</t>
    </rPh>
    <rPh sb="296" eb="298">
      <t>ジョウキョウ</t>
    </rPh>
    <rPh sb="328" eb="329">
      <t>オヨ</t>
    </rPh>
    <rPh sb="336" eb="338">
      <t>ソクシン</t>
    </rPh>
    <rPh sb="349" eb="354">
      <t>シセツリヨウリツ</t>
    </rPh>
    <rPh sb="370" eb="372">
      <t>シタマワ</t>
    </rPh>
    <rPh sb="379" eb="382">
      <t>ケイゾクテキ</t>
    </rPh>
    <rPh sb="385" eb="387">
      <t>ソクシン</t>
    </rPh>
    <rPh sb="398" eb="402">
      <t>スイセンカリツ</t>
    </rPh>
    <rPh sb="404" eb="408">
      <t>ルイジダンタイ</t>
    </rPh>
    <rPh sb="408" eb="411">
      <t>ヘイキンチ</t>
    </rPh>
    <rPh sb="412" eb="414">
      <t>ジャッカン</t>
    </rPh>
    <rPh sb="414" eb="416">
      <t>ウワマワ</t>
    </rPh>
    <rPh sb="438" eb="440">
      <t>ソクシン</t>
    </rPh>
    <phoneticPr fontId="1"/>
  </si>
  <si>
    <t>　経常収支比率は100％を超え、その他経営指標についても類似団体平均値を上回っているが、経費回収率は減少していることから、筑西市農業集落排水事業経営戦略に基づく施策の実施により改善を図っていく必要がある。
　また、施設の老朽化状況についても、公営企業会計移行後間もないため、指標は良好な水準を示しているが、施設修繕及び機器更新工事等により、低下していくことが想定される。
　今後、安定的かつ持続的なサービスを提供するために、効率的な施設の更新及び経営戦略の見直しを行い、経営の健全化を図る必要がある。</t>
    <rPh sb="34" eb="35">
      <t>アタイ</t>
    </rPh>
    <rPh sb="44" eb="49">
      <t>ケイヒカイシュウリツ</t>
    </rPh>
    <rPh sb="50" eb="52">
      <t>ゲンショウ</t>
    </rPh>
    <rPh sb="61" eb="64">
      <t>チクセイシ</t>
    </rPh>
    <rPh sb="64" eb="72">
      <t>ノウギョウシュウラクハイスイジギョウ</t>
    </rPh>
    <rPh sb="72" eb="76">
      <t>ケイエイセンリャク</t>
    </rPh>
    <rPh sb="77" eb="78">
      <t>モト</t>
    </rPh>
    <rPh sb="80" eb="82">
      <t>シサク</t>
    </rPh>
    <rPh sb="83" eb="85">
      <t>ジッシ</t>
    </rPh>
    <rPh sb="88" eb="90">
      <t>カイゼン</t>
    </rPh>
    <rPh sb="91" eb="92">
      <t>ハカ</t>
    </rPh>
    <rPh sb="96" eb="98">
      <t>ヒツヨウ</t>
    </rPh>
    <rPh sb="153" eb="155">
      <t>シセツ</t>
    </rPh>
    <rPh sb="159" eb="161">
      <t>キキ</t>
    </rPh>
    <rPh sb="186" eb="188">
      <t>コンゴ</t>
    </rPh>
    <rPh sb="212" eb="215">
      <t>コウリツテキ</t>
    </rPh>
    <rPh sb="216" eb="218">
      <t>シセツ</t>
    </rPh>
    <rPh sb="219" eb="221">
      <t>コウシン</t>
    </rPh>
    <rPh sb="230" eb="231">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</si>
</sst>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65.61</c:v>
                </c:pt>
                <c:pt idx="2">
                  <c:v>65.23</c:v>
                </c:pt>
                <c:pt idx="3">
                  <c:v>64.06</c:v>
                </c:pt>
                <c:pt idx="4">
                  <c:v>66.12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92.58</c:v>
                </c:pt>
                <c:pt idx="2">
                  <c:v>92.61</c:v>
                </c:pt>
                <c:pt idx="3">
                  <c:v>92.57</c:v>
                </c:pt>
                <c:pt idx="4">
                  <c:v>92.65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104.25</c:v>
                </c:pt>
                <c:pt idx="2">
                  <c:v>103.64</c:v>
                </c:pt>
                <c:pt idx="3">
                  <c:v>107.74</c:v>
                </c:pt>
                <c:pt idx="4">
                  <c:v>114.4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c:v>
                </c:pt>
                <c:pt idx="2">
                  <c:v>7.14</c:v>
                </c:pt>
                <c:pt idx="3">
                  <c:v>10.6</c:v>
                </c:pt>
                <c:pt idx="4">
                  <c:v>13.88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109.69</c:v>
                </c:pt>
                <c:pt idx="2">
                  <c:v>121.23</c:v>
                </c:pt>
                <c:pt idx="3">
                  <c:v>141.47</c:v>
                </c:pt>
                <c:pt idx="4">
                  <c:v>173.01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77.42</c:v>
                </c:pt>
                <c:pt idx="2">
                  <c:v>81.42</c:v>
                </c:pt>
                <c:pt idx="3">
                  <c:v>71.41</c:v>
                </c:pt>
                <c:pt idx="4">
                  <c:v>66.11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165.71</c:v>
                </c:pt>
                <c:pt idx="2">
                  <c:v>157.02000000000001</c:v>
                </c:pt>
                <c:pt idx="3">
                  <c:v>188.43</c:v>
                </c:pt>
                <c:pt idx="4">
                  <c:v>194.36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筑西市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100670</v>
      </c>
      <c r="AM8" s="21"/>
      <c r="AN8" s="21"/>
      <c r="AO8" s="21"/>
      <c r="AP8" s="21"/>
      <c r="AQ8" s="21"/>
      <c r="AR8" s="21"/>
      <c r="AS8" s="21"/>
      <c r="AT8" s="7">
        <f>データ!T6</f>
        <v>97.82</v>
      </c>
      <c r="AU8" s="7"/>
      <c r="AV8" s="7"/>
      <c r="AW8" s="7"/>
      <c r="AX8" s="7"/>
      <c r="AY8" s="7"/>
      <c r="AZ8" s="7"/>
      <c r="BA8" s="7"/>
      <c r="BB8" s="7">
        <f>データ!U6</f>
        <v>1029.1400000000001</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81.72</v>
      </c>
      <c r="J10" s="7"/>
      <c r="K10" s="7"/>
      <c r="L10" s="7"/>
      <c r="M10" s="7"/>
      <c r="N10" s="7"/>
      <c r="O10" s="7"/>
      <c r="P10" s="7">
        <f>データ!P6</f>
        <v>16.13</v>
      </c>
      <c r="Q10" s="7"/>
      <c r="R10" s="7"/>
      <c r="S10" s="7"/>
      <c r="T10" s="7"/>
      <c r="U10" s="7"/>
      <c r="V10" s="7"/>
      <c r="W10" s="7">
        <f>データ!Q6</f>
        <v>100</v>
      </c>
      <c r="X10" s="7"/>
      <c r="Y10" s="7"/>
      <c r="Z10" s="7"/>
      <c r="AA10" s="7"/>
      <c r="AB10" s="7"/>
      <c r="AC10" s="7"/>
      <c r="AD10" s="21">
        <f>データ!R6</f>
        <v>4010</v>
      </c>
      <c r="AE10" s="21"/>
      <c r="AF10" s="21"/>
      <c r="AG10" s="21"/>
      <c r="AH10" s="21"/>
      <c r="AI10" s="21"/>
      <c r="AJ10" s="21"/>
      <c r="AK10" s="2"/>
      <c r="AL10" s="21">
        <f>データ!V6</f>
        <v>16167</v>
      </c>
      <c r="AM10" s="21"/>
      <c r="AN10" s="21"/>
      <c r="AO10" s="21"/>
      <c r="AP10" s="21"/>
      <c r="AQ10" s="21"/>
      <c r="AR10" s="21"/>
      <c r="AS10" s="21"/>
      <c r="AT10" s="7">
        <f>データ!W6</f>
        <v>10.3</v>
      </c>
      <c r="AU10" s="7"/>
      <c r="AV10" s="7"/>
      <c r="AW10" s="7"/>
      <c r="AX10" s="7"/>
      <c r="AY10" s="7"/>
      <c r="AZ10" s="7"/>
      <c r="BA10" s="7"/>
      <c r="BB10" s="7">
        <f>データ!X6</f>
        <v>1569.61</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52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CLHpw+hUycLyvaa0ISc7dcoEBQrcvHpOw85J2ckiVlkJ8STUVsGvu6Y+tMNU2nZj3oX82nB4EySDmReyxHH4w==" saltValue="T6JIQueISQo+6kM5QMvA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25</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36</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82279</v>
      </c>
      <c r="D6" s="61">
        <f t="shared" si="1"/>
        <v>46</v>
      </c>
      <c r="E6" s="61">
        <f t="shared" si="1"/>
        <v>17</v>
      </c>
      <c r="F6" s="61">
        <f t="shared" si="1"/>
        <v>5</v>
      </c>
      <c r="G6" s="61">
        <f t="shared" si="1"/>
        <v>0</v>
      </c>
      <c r="H6" s="61" t="str">
        <f t="shared" si="1"/>
        <v>茨城県　筑西市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81.72</v>
      </c>
      <c r="P6" s="69">
        <f t="shared" si="1"/>
        <v>16.13</v>
      </c>
      <c r="Q6" s="69">
        <f t="shared" si="1"/>
        <v>100</v>
      </c>
      <c r="R6" s="69">
        <f t="shared" si="1"/>
        <v>4010</v>
      </c>
      <c r="S6" s="69">
        <f t="shared" si="1"/>
        <v>100670</v>
      </c>
      <c r="T6" s="69">
        <f t="shared" si="1"/>
        <v>97.82</v>
      </c>
      <c r="U6" s="69">
        <f t="shared" si="1"/>
        <v>1029.1400000000001</v>
      </c>
      <c r="V6" s="69">
        <f t="shared" si="1"/>
        <v>16167</v>
      </c>
      <c r="W6" s="69">
        <f t="shared" si="1"/>
        <v>10.3</v>
      </c>
      <c r="X6" s="69">
        <f t="shared" si="1"/>
        <v>1569.61</v>
      </c>
      <c r="Y6" s="77" t="str">
        <f t="shared" ref="Y6:AH6" si="2">IF(Y7="",NA(),Y7)</f>
        <v>-</v>
      </c>
      <c r="Z6" s="77">
        <f t="shared" si="2"/>
        <v>104.25</v>
      </c>
      <c r="AA6" s="77">
        <f t="shared" si="2"/>
        <v>103.64</v>
      </c>
      <c r="AB6" s="77">
        <f t="shared" si="2"/>
        <v>107.74</v>
      </c>
      <c r="AC6" s="77">
        <f t="shared" si="2"/>
        <v>114.4</v>
      </c>
      <c r="AD6" s="77" t="str">
        <f t="shared" si="2"/>
        <v>-</v>
      </c>
      <c r="AE6" s="77">
        <f t="shared" si="2"/>
        <v>103.09</v>
      </c>
      <c r="AF6" s="77">
        <f t="shared" si="2"/>
        <v>102.11</v>
      </c>
      <c r="AG6" s="77">
        <f t="shared" si="2"/>
        <v>101.91</v>
      </c>
      <c r="AH6" s="77">
        <f t="shared" si="2"/>
        <v>103.07</v>
      </c>
      <c r="AI6" s="69" t="str">
        <f>IF(AI7="","",IF(AI7="-","【-】","【"&amp;SUBSTITUTE(TEXT(AI7,"#,##0.00"),"-","△")&amp;"】"))</f>
        <v>【104.44】</v>
      </c>
      <c r="AJ6" s="77" t="str">
        <f t="shared" ref="AJ6:AS6" si="3">IF(AJ7="",NA(),AJ7)</f>
        <v>-</v>
      </c>
      <c r="AK6" s="69">
        <f t="shared" si="3"/>
        <v>0</v>
      </c>
      <c r="AL6" s="69">
        <f t="shared" si="3"/>
        <v>0</v>
      </c>
      <c r="AM6" s="69">
        <f t="shared" si="3"/>
        <v>0</v>
      </c>
      <c r="AN6" s="69">
        <f t="shared" si="3"/>
        <v>0</v>
      </c>
      <c r="AO6" s="77" t="str">
        <f t="shared" si="3"/>
        <v>-</v>
      </c>
      <c r="AP6" s="77">
        <f t="shared" si="3"/>
        <v>101.24</v>
      </c>
      <c r="AQ6" s="77">
        <f t="shared" si="3"/>
        <v>124.9</v>
      </c>
      <c r="AR6" s="77">
        <f t="shared" si="3"/>
        <v>124.8</v>
      </c>
      <c r="AS6" s="77">
        <f t="shared" si="3"/>
        <v>120.64</v>
      </c>
      <c r="AT6" s="69" t="str">
        <f>IF(AT7="","",IF(AT7="-","【-】","【"&amp;SUBSTITUTE(TEXT(AT7,"#,##0.00"),"-","△")&amp;"】"))</f>
        <v>【124.06】</v>
      </c>
      <c r="AU6" s="77" t="str">
        <f t="shared" ref="AU6:BD6" si="4">IF(AU7="",NA(),AU7)</f>
        <v>-</v>
      </c>
      <c r="AV6" s="77">
        <f t="shared" si="4"/>
        <v>109.69</v>
      </c>
      <c r="AW6" s="77">
        <f t="shared" si="4"/>
        <v>121.23</v>
      </c>
      <c r="AX6" s="77">
        <f t="shared" si="4"/>
        <v>141.47</v>
      </c>
      <c r="AY6" s="77">
        <f t="shared" si="4"/>
        <v>173.01</v>
      </c>
      <c r="AZ6" s="77" t="str">
        <f t="shared" si="4"/>
        <v>-</v>
      </c>
      <c r="BA6" s="77">
        <f t="shared" si="4"/>
        <v>37.24</v>
      </c>
      <c r="BB6" s="77">
        <f t="shared" si="4"/>
        <v>33.58</v>
      </c>
      <c r="BC6" s="77">
        <f t="shared" si="4"/>
        <v>35.42</v>
      </c>
      <c r="BD6" s="77">
        <f t="shared" si="4"/>
        <v>39.82</v>
      </c>
      <c r="BE6" s="69" t="str">
        <f>IF(BE7="","",IF(BE7="-","【-】","【"&amp;SUBSTITUTE(TEXT(BE7,"#,##0.00"),"-","△")&amp;"】"))</f>
        <v>【42.02】</v>
      </c>
      <c r="BF6" s="77" t="str">
        <f t="shared" ref="BF6:BO6" si="5">IF(BF7="",NA(),BF7)</f>
        <v>-</v>
      </c>
      <c r="BG6" s="69">
        <f t="shared" si="5"/>
        <v>0</v>
      </c>
      <c r="BH6" s="69">
        <f t="shared" si="5"/>
        <v>0</v>
      </c>
      <c r="BI6" s="69">
        <f t="shared" si="5"/>
        <v>0</v>
      </c>
      <c r="BJ6" s="69">
        <f t="shared" si="5"/>
        <v>0</v>
      </c>
      <c r="BK6" s="77" t="str">
        <f t="shared" si="5"/>
        <v>-</v>
      </c>
      <c r="BL6" s="77">
        <f t="shared" si="5"/>
        <v>783.8</v>
      </c>
      <c r="BM6" s="77">
        <f t="shared" si="5"/>
        <v>778.81</v>
      </c>
      <c r="BN6" s="77">
        <f t="shared" si="5"/>
        <v>718.49</v>
      </c>
      <c r="BO6" s="77">
        <f t="shared" si="5"/>
        <v>743.31</v>
      </c>
      <c r="BP6" s="69" t="str">
        <f>IF(BP7="","",IF(BP7="-","【-】","【"&amp;SUBSTITUTE(TEXT(BP7,"#,##0.00"),"-","△")&amp;"】"))</f>
        <v>【785.10】</v>
      </c>
      <c r="BQ6" s="77" t="str">
        <f t="shared" ref="BQ6:BZ6" si="6">IF(BQ7="",NA(),BQ7)</f>
        <v>-</v>
      </c>
      <c r="BR6" s="77">
        <f t="shared" si="6"/>
        <v>77.42</v>
      </c>
      <c r="BS6" s="77">
        <f t="shared" si="6"/>
        <v>81.42</v>
      </c>
      <c r="BT6" s="77">
        <f t="shared" si="6"/>
        <v>71.41</v>
      </c>
      <c r="BU6" s="77">
        <f t="shared" si="6"/>
        <v>66.11</v>
      </c>
      <c r="BV6" s="77" t="str">
        <f t="shared" si="6"/>
        <v>-</v>
      </c>
      <c r="BW6" s="77">
        <f t="shared" si="6"/>
        <v>68.11</v>
      </c>
      <c r="BX6" s="77">
        <f t="shared" si="6"/>
        <v>67.23</v>
      </c>
      <c r="BY6" s="77">
        <f t="shared" si="6"/>
        <v>61.82</v>
      </c>
      <c r="BZ6" s="77">
        <f t="shared" si="6"/>
        <v>61.15</v>
      </c>
      <c r="CA6" s="69" t="str">
        <f>IF(CA7="","",IF(CA7="-","【-】","【"&amp;SUBSTITUTE(TEXT(CA7,"#,##0.00"),"-","△")&amp;"】"))</f>
        <v>【56.93】</v>
      </c>
      <c r="CB6" s="77" t="str">
        <f t="shared" ref="CB6:CK6" si="7">IF(CB7="",NA(),CB7)</f>
        <v>-</v>
      </c>
      <c r="CC6" s="77">
        <f t="shared" si="7"/>
        <v>165.71</v>
      </c>
      <c r="CD6" s="77">
        <f t="shared" si="7"/>
        <v>157.02000000000001</v>
      </c>
      <c r="CE6" s="77">
        <f t="shared" si="7"/>
        <v>188.43</v>
      </c>
      <c r="CF6" s="77">
        <f t="shared" si="7"/>
        <v>194.36</v>
      </c>
      <c r="CG6" s="77" t="str">
        <f t="shared" si="7"/>
        <v>-</v>
      </c>
      <c r="CH6" s="77">
        <f t="shared" si="7"/>
        <v>222.41</v>
      </c>
      <c r="CI6" s="77">
        <f t="shared" si="7"/>
        <v>228.21</v>
      </c>
      <c r="CJ6" s="77">
        <f t="shared" si="7"/>
        <v>246.9</v>
      </c>
      <c r="CK6" s="77">
        <f t="shared" si="7"/>
        <v>250.43</v>
      </c>
      <c r="CL6" s="69" t="str">
        <f>IF(CL7="","",IF(CL7="-","【-】","【"&amp;SUBSTITUTE(TEXT(CL7,"#,##0.00"),"-","△")&amp;"】"))</f>
        <v>【271.15】</v>
      </c>
      <c r="CM6" s="77" t="str">
        <f t="shared" ref="CM6:CV6" si="8">IF(CM7="",NA(),CM7)</f>
        <v>-</v>
      </c>
      <c r="CN6" s="77">
        <f t="shared" si="8"/>
        <v>65.61</v>
      </c>
      <c r="CO6" s="77">
        <f t="shared" si="8"/>
        <v>65.23</v>
      </c>
      <c r="CP6" s="77">
        <f t="shared" si="8"/>
        <v>64.06</v>
      </c>
      <c r="CQ6" s="77">
        <f t="shared" si="8"/>
        <v>66.12</v>
      </c>
      <c r="CR6" s="77" t="str">
        <f t="shared" si="8"/>
        <v>-</v>
      </c>
      <c r="CS6" s="77">
        <f t="shared" si="8"/>
        <v>55.26</v>
      </c>
      <c r="CT6" s="77">
        <f t="shared" si="8"/>
        <v>54.54</v>
      </c>
      <c r="CU6" s="77">
        <f t="shared" si="8"/>
        <v>52.9</v>
      </c>
      <c r="CV6" s="77">
        <f t="shared" si="8"/>
        <v>52.63</v>
      </c>
      <c r="CW6" s="69" t="str">
        <f>IF(CW7="","",IF(CW7="-","【-】","【"&amp;SUBSTITUTE(TEXT(CW7,"#,##0.00"),"-","△")&amp;"】"))</f>
        <v>【49.87】</v>
      </c>
      <c r="CX6" s="77" t="str">
        <f t="shared" ref="CX6:DG6" si="9">IF(CX7="",NA(),CX7)</f>
        <v>-</v>
      </c>
      <c r="CY6" s="77">
        <f t="shared" si="9"/>
        <v>92.58</v>
      </c>
      <c r="CZ6" s="77">
        <f t="shared" si="9"/>
        <v>92.61</v>
      </c>
      <c r="DA6" s="77">
        <f t="shared" si="9"/>
        <v>92.57</v>
      </c>
      <c r="DB6" s="77">
        <f t="shared" si="9"/>
        <v>92.65</v>
      </c>
      <c r="DC6" s="77" t="str">
        <f t="shared" si="9"/>
        <v>-</v>
      </c>
      <c r="DD6" s="77">
        <f t="shared" si="9"/>
        <v>90.52</v>
      </c>
      <c r="DE6" s="77">
        <f t="shared" si="9"/>
        <v>90.3</v>
      </c>
      <c r="DF6" s="77">
        <f t="shared" si="9"/>
        <v>90.3</v>
      </c>
      <c r="DG6" s="77">
        <f t="shared" si="9"/>
        <v>90.32</v>
      </c>
      <c r="DH6" s="69" t="str">
        <f>IF(DH7="","",IF(DH7="-","【-】","【"&amp;SUBSTITUTE(TEXT(DH7,"#,##0.00"),"-","△")&amp;"】"))</f>
        <v>【87.54】</v>
      </c>
      <c r="DI6" s="77" t="str">
        <f t="shared" ref="DI6:DR6" si="10">IF(DI7="",NA(),DI7)</f>
        <v>-</v>
      </c>
      <c r="DJ6" s="77">
        <f t="shared" si="10"/>
        <v>3.7</v>
      </c>
      <c r="DK6" s="77">
        <f t="shared" si="10"/>
        <v>7.14</v>
      </c>
      <c r="DL6" s="77">
        <f t="shared" si="10"/>
        <v>10.6</v>
      </c>
      <c r="DM6" s="77">
        <f t="shared" si="10"/>
        <v>13.88</v>
      </c>
      <c r="DN6" s="77" t="str">
        <f t="shared" si="10"/>
        <v>-</v>
      </c>
      <c r="DO6" s="77">
        <f t="shared" si="10"/>
        <v>24.8</v>
      </c>
      <c r="DP6" s="77">
        <f t="shared" si="10"/>
        <v>28.12</v>
      </c>
      <c r="DQ6" s="77">
        <f t="shared" si="10"/>
        <v>28.79</v>
      </c>
      <c r="DR6" s="77">
        <f t="shared" si="10"/>
        <v>30.5</v>
      </c>
      <c r="DS6" s="69" t="str">
        <f>IF(DS7="","",IF(DS7="-","【-】","【"&amp;SUBSTITUTE(TEXT(DS7,"#,##0.00"),"-","△")&amp;"】"))</f>
        <v>【28.42】</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69">
        <f t="shared" si="11"/>
        <v>0</v>
      </c>
      <c r="ED6" s="69" t="str">
        <f>IF(ED7="","",IF(ED7="-","【-】","【"&amp;SUBSTITUTE(TEXT(ED7,"#,##0.00"),"-","△")&amp;"】"))</f>
        <v>【0.08】</v>
      </c>
      <c r="EE6" s="77" t="str">
        <f t="shared" ref="EE6:EN6" si="12">IF(EE7="",NA(),EE7)</f>
        <v>-</v>
      </c>
      <c r="EF6" s="69">
        <f t="shared" si="12"/>
        <v>0</v>
      </c>
      <c r="EG6" s="69">
        <f t="shared" si="12"/>
        <v>0</v>
      </c>
      <c r="EH6" s="69">
        <f t="shared" si="12"/>
        <v>0</v>
      </c>
      <c r="EI6" s="69">
        <f t="shared" si="12"/>
        <v>0</v>
      </c>
      <c r="EJ6" s="77" t="str">
        <f t="shared" si="12"/>
        <v>-</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82279</v>
      </c>
      <c r="D7" s="62">
        <v>46</v>
      </c>
      <c r="E7" s="62">
        <v>17</v>
      </c>
      <c r="F7" s="62">
        <v>5</v>
      </c>
      <c r="G7" s="62">
        <v>0</v>
      </c>
      <c r="H7" s="62" t="s">
        <v>96</v>
      </c>
      <c r="I7" s="62" t="s">
        <v>97</v>
      </c>
      <c r="J7" s="62" t="s">
        <v>98</v>
      </c>
      <c r="K7" s="62" t="s">
        <v>99</v>
      </c>
      <c r="L7" s="62" t="s">
        <v>100</v>
      </c>
      <c r="M7" s="62" t="s">
        <v>101</v>
      </c>
      <c r="N7" s="70" t="s">
        <v>102</v>
      </c>
      <c r="O7" s="70">
        <v>81.72</v>
      </c>
      <c r="P7" s="70">
        <v>16.13</v>
      </c>
      <c r="Q7" s="70">
        <v>100</v>
      </c>
      <c r="R7" s="70">
        <v>4010</v>
      </c>
      <c r="S7" s="70">
        <v>100670</v>
      </c>
      <c r="T7" s="70">
        <v>97.82</v>
      </c>
      <c r="U7" s="70">
        <v>1029.1400000000001</v>
      </c>
      <c r="V7" s="70">
        <v>16167</v>
      </c>
      <c r="W7" s="70">
        <v>10.3</v>
      </c>
      <c r="X7" s="70">
        <v>1569.61</v>
      </c>
      <c r="Y7" s="70" t="s">
        <v>102</v>
      </c>
      <c r="Z7" s="70">
        <v>104.25</v>
      </c>
      <c r="AA7" s="70">
        <v>103.64</v>
      </c>
      <c r="AB7" s="70">
        <v>107.74</v>
      </c>
      <c r="AC7" s="70">
        <v>114.4</v>
      </c>
      <c r="AD7" s="70" t="s">
        <v>102</v>
      </c>
      <c r="AE7" s="70">
        <v>103.09</v>
      </c>
      <c r="AF7" s="70">
        <v>102.11</v>
      </c>
      <c r="AG7" s="70">
        <v>101.91</v>
      </c>
      <c r="AH7" s="70">
        <v>103.07</v>
      </c>
      <c r="AI7" s="70">
        <v>104.44</v>
      </c>
      <c r="AJ7" s="70" t="s">
        <v>102</v>
      </c>
      <c r="AK7" s="70">
        <v>0</v>
      </c>
      <c r="AL7" s="70">
        <v>0</v>
      </c>
      <c r="AM7" s="70">
        <v>0</v>
      </c>
      <c r="AN7" s="70">
        <v>0</v>
      </c>
      <c r="AO7" s="70" t="s">
        <v>102</v>
      </c>
      <c r="AP7" s="70">
        <v>101.24</v>
      </c>
      <c r="AQ7" s="70">
        <v>124.9</v>
      </c>
      <c r="AR7" s="70">
        <v>124.8</v>
      </c>
      <c r="AS7" s="70">
        <v>120.64</v>
      </c>
      <c r="AT7" s="70">
        <v>124.06</v>
      </c>
      <c r="AU7" s="70" t="s">
        <v>102</v>
      </c>
      <c r="AV7" s="70">
        <v>109.69</v>
      </c>
      <c r="AW7" s="70">
        <v>121.23</v>
      </c>
      <c r="AX7" s="70">
        <v>141.47</v>
      </c>
      <c r="AY7" s="70">
        <v>173.01</v>
      </c>
      <c r="AZ7" s="70" t="s">
        <v>102</v>
      </c>
      <c r="BA7" s="70">
        <v>37.24</v>
      </c>
      <c r="BB7" s="70">
        <v>33.58</v>
      </c>
      <c r="BC7" s="70">
        <v>35.42</v>
      </c>
      <c r="BD7" s="70">
        <v>39.82</v>
      </c>
      <c r="BE7" s="70">
        <v>42.02</v>
      </c>
      <c r="BF7" s="70" t="s">
        <v>102</v>
      </c>
      <c r="BG7" s="70">
        <v>0</v>
      </c>
      <c r="BH7" s="70">
        <v>0</v>
      </c>
      <c r="BI7" s="70">
        <v>0</v>
      </c>
      <c r="BJ7" s="70">
        <v>0</v>
      </c>
      <c r="BK7" s="70" t="s">
        <v>102</v>
      </c>
      <c r="BL7" s="70">
        <v>783.8</v>
      </c>
      <c r="BM7" s="70">
        <v>778.81</v>
      </c>
      <c r="BN7" s="70">
        <v>718.49</v>
      </c>
      <c r="BO7" s="70">
        <v>743.31</v>
      </c>
      <c r="BP7" s="70">
        <v>785.1</v>
      </c>
      <c r="BQ7" s="70" t="s">
        <v>102</v>
      </c>
      <c r="BR7" s="70">
        <v>77.42</v>
      </c>
      <c r="BS7" s="70">
        <v>81.42</v>
      </c>
      <c r="BT7" s="70">
        <v>71.41</v>
      </c>
      <c r="BU7" s="70">
        <v>66.11</v>
      </c>
      <c r="BV7" s="70" t="s">
        <v>102</v>
      </c>
      <c r="BW7" s="70">
        <v>68.11</v>
      </c>
      <c r="BX7" s="70">
        <v>67.23</v>
      </c>
      <c r="BY7" s="70">
        <v>61.82</v>
      </c>
      <c r="BZ7" s="70">
        <v>61.15</v>
      </c>
      <c r="CA7" s="70">
        <v>56.93</v>
      </c>
      <c r="CB7" s="70" t="s">
        <v>102</v>
      </c>
      <c r="CC7" s="70">
        <v>165.71</v>
      </c>
      <c r="CD7" s="70">
        <v>157.02000000000001</v>
      </c>
      <c r="CE7" s="70">
        <v>188.43</v>
      </c>
      <c r="CF7" s="70">
        <v>194.36</v>
      </c>
      <c r="CG7" s="70" t="s">
        <v>102</v>
      </c>
      <c r="CH7" s="70">
        <v>222.41</v>
      </c>
      <c r="CI7" s="70">
        <v>228.21</v>
      </c>
      <c r="CJ7" s="70">
        <v>246.9</v>
      </c>
      <c r="CK7" s="70">
        <v>250.43</v>
      </c>
      <c r="CL7" s="70">
        <v>271.14999999999998</v>
      </c>
      <c r="CM7" s="70" t="s">
        <v>102</v>
      </c>
      <c r="CN7" s="70">
        <v>65.61</v>
      </c>
      <c r="CO7" s="70">
        <v>65.23</v>
      </c>
      <c r="CP7" s="70">
        <v>64.06</v>
      </c>
      <c r="CQ7" s="70">
        <v>66.12</v>
      </c>
      <c r="CR7" s="70" t="s">
        <v>102</v>
      </c>
      <c r="CS7" s="70">
        <v>55.26</v>
      </c>
      <c r="CT7" s="70">
        <v>54.54</v>
      </c>
      <c r="CU7" s="70">
        <v>52.9</v>
      </c>
      <c r="CV7" s="70">
        <v>52.63</v>
      </c>
      <c r="CW7" s="70">
        <v>49.87</v>
      </c>
      <c r="CX7" s="70" t="s">
        <v>102</v>
      </c>
      <c r="CY7" s="70">
        <v>92.58</v>
      </c>
      <c r="CZ7" s="70">
        <v>92.61</v>
      </c>
      <c r="DA7" s="70">
        <v>92.57</v>
      </c>
      <c r="DB7" s="70">
        <v>92.65</v>
      </c>
      <c r="DC7" s="70" t="s">
        <v>102</v>
      </c>
      <c r="DD7" s="70">
        <v>90.52</v>
      </c>
      <c r="DE7" s="70">
        <v>90.3</v>
      </c>
      <c r="DF7" s="70">
        <v>90.3</v>
      </c>
      <c r="DG7" s="70">
        <v>90.32</v>
      </c>
      <c r="DH7" s="70">
        <v>87.54</v>
      </c>
      <c r="DI7" s="70" t="s">
        <v>102</v>
      </c>
      <c r="DJ7" s="70">
        <v>3.7</v>
      </c>
      <c r="DK7" s="70">
        <v>7.14</v>
      </c>
      <c r="DL7" s="70">
        <v>10.6</v>
      </c>
      <c r="DM7" s="70">
        <v>13.88</v>
      </c>
      <c r="DN7" s="70" t="s">
        <v>102</v>
      </c>
      <c r="DO7" s="70">
        <v>24.8</v>
      </c>
      <c r="DP7" s="70">
        <v>28.12</v>
      </c>
      <c r="DQ7" s="70">
        <v>28.79</v>
      </c>
      <c r="DR7" s="70">
        <v>30.5</v>
      </c>
      <c r="DS7" s="70">
        <v>28.42</v>
      </c>
      <c r="DT7" s="70" t="s">
        <v>102</v>
      </c>
      <c r="DU7" s="70">
        <v>0</v>
      </c>
      <c r="DV7" s="70">
        <v>0</v>
      </c>
      <c r="DW7" s="70">
        <v>0</v>
      </c>
      <c r="DX7" s="70">
        <v>0</v>
      </c>
      <c r="DY7" s="70" t="s">
        <v>102</v>
      </c>
      <c r="DZ7" s="70">
        <v>0</v>
      </c>
      <c r="EA7" s="70">
        <v>0</v>
      </c>
      <c r="EB7" s="70">
        <v>0</v>
      </c>
      <c r="EC7" s="70">
        <v>0</v>
      </c>
      <c r="ED7" s="70">
        <v>8.e-002</v>
      </c>
      <c r="EE7" s="70" t="s">
        <v>102</v>
      </c>
      <c r="EF7" s="70">
        <v>0</v>
      </c>
      <c r="EG7" s="70">
        <v>0</v>
      </c>
      <c r="EH7" s="70">
        <v>0</v>
      </c>
      <c r="EI7" s="70">
        <v>0</v>
      </c>
      <c r="EJ7" s="70" t="s">
        <v>102</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下水道課01</cp:lastModifiedBy>
  <cp:lastPrinted>2025-02-04T00:17:54Z</cp:lastPrinted>
  <dcterms:created xsi:type="dcterms:W3CDTF">2024-12-19T01:28:10Z</dcterms:created>
  <dcterms:modified xsi:type="dcterms:W3CDTF">2025-03-05T01:08:26Z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2025-03-05T01:08:26Z</vt:filetime>
  </property>
</Properties>
</file>