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ciqXAIA2sZuV5IrNEQ67BFKNoj+YRyvvGt6+t3YFjMYTGr9bCnY79da08A/oqAwJ1HE3b25PqedF/zUDxJamA==" workbookSaltValue="ptiKee4NlN9zZ1ZQPHEw3A==" workbookSpinCount="100000"/>
  <bookViews>
    <workbookView xWindow="-108" yWindow="-108" windowWidth="23256" windowHeight="1245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<sst xmlns="http://schemas.openxmlformats.org/spreadsheetml/2006/main" xmlns:r="http://schemas.openxmlformats.org/officeDocument/2006/relationships" count="114" uniqueCount="114">
  <si>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</si>
  <si>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</si>
  <si>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</si>
  <si>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</si>
  <si>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</si>
  <si>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</si>
  <si>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</si>
  <si>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</si>
  <si>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</si>
  <si>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</si>
  <si>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</si>
  <si>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</si>
  <si>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</si>
  <si>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</si>
  <si>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</si>
  <si>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</si>
  <si>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</si>
  <si>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</si>
  <si>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</si>
  <si>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</si>
  <si>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</si>
  <si>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</si>
  <si>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</si>
  <si>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</si>
  <si>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</si>
  <si>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</si>
  <si>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</si>
  <si>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</si>
  <si>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</si>
  <si>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</si>
  <si>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</si>
  <si>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</si>
  <si>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</si>
  <si>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</si>
  <si>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</si>
  <si>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</si>
  <si>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</si>
  <si>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</si>
  <si>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</si>
  <si>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</si>
  <si>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</si>
  <si>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</si>
  <si>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</si>
  <si>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</si>
  <si>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</si>
  <si>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</si>
  <si>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</si>
  <si>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</si>
  <si>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</si>
  <si>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</si>
  <si>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</si>
  <si>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</si>
  <si>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</si>
  <si>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</si>
  <si>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</si>
  <si>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</si>
  <si>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</si>
  <si>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</si>
  <si>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</si>
  <si>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</si>
  <si>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</si>
  <si>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</si>
  <si>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</si>
  <si>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</si>
  <si>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</si>
  <si>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</si>
  <si>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</si>
  <si>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</si>
  <si>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</si>
  <si>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</si>
  <si>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</si>
  <si>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</si>
  <si>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</si>
  <si>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</si>
  <si>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</si>
  <si>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</si>
  <si>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</si>
  <si>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</si>
  <si>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</si>
  <si>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</si>
  <si>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</si>
  <si>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</si>
  <si>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</si>
  <si>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</si>
  <si>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</si>
  <si>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</si>
  <si>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</si>
  <si>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</si>
  <si>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</si>
  <si>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</si>
  <si>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</si>
  <si>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</si>
  <si>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</si>
  <si>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</si>
  <si>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</si>
  <si>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</si>
  <si>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筑西市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</si>
  <si>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</si>
  <si>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</si>
  <si>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</si>
  <si>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</si>
  <si>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</si>
  <si>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</si>
  <si>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</si>
  <si>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</si>
  <si>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</si>
  <si>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</si>
  <si>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</si>
  <si>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</si>
  <si>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</si>
  <si>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</si>
  <si>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　有形固定資産減価償却率は、法適用して間もないため、小さな数字となっているが、着実に老朽化は進んでいることから、将来負担を考慮した更新計画が必要である。
②　管渠老朽化率及び③管渠改善率については、耐用年数を経過した管渠がないため、いずれも0％となっているが、初期の管渠は近い将来耐用年数を迎えるので、更新計画を策定し、改善をしていく必要がある。</t>
  </si>
  <si>
    <t xml:space="preserve">①　経営収支比率は、不足分を一般会計で補っているため100％となっているが、接続率の向上により使用料の増収を図り、同繰入金の削減につなげていく必要がある。
②　累積欠損金は生じていない。
③　流動比率は、平均値を大きく上回っており、支払い能力は確保されているが、これは一般会計繰入金に大きく依存しているためであり、使用料の増収が課題となっている。
④　企業債残高対事業規模比率は、企業債の償還を一般会計繰入金で賄うこととしているため、0％である。
⑤経費回収率は、平均値を下回っており、改善が必要であるが、流域下水道事業による汚水処理であるため、費用面での課題は少ないが、管路整備の実施や加入促進等により接続率の向上に努め、使用料の増収を図っていく必要がある。
⑥　汚水処理原価は、平均値に比べ高い状況にあるが、流域下水道事業による汚水処理であるため、接続率の向上や不明水対策により有収水量を増やしていく必要がある。
⑦　施設利用率は、流域下水道事業に接続しており処理場を有していないため、算出していない。
⑧　水洗化率は、平均値より低い状況にあるため、戸別訪問や接続支援事業の利用促進等により、向上を図っていく必要がある。
</t>
    <rPh sb="2" eb="4">
      <t>ケイエイ</t>
    </rPh>
    <rPh sb="4" eb="6">
      <t>シュウシ</t>
    </rPh>
    <rPh sb="6" eb="8">
      <t>ヒリツ</t>
    </rPh>
    <rPh sb="159" eb="162">
      <t>シヨウリョウ</t>
    </rPh>
    <rPh sb="163" eb="165">
      <t>ゾウシュウ</t>
    </rPh>
    <rPh sb="229" eb="231">
      <t>ケイヒ</t>
    </rPh>
    <rPh sb="231" eb="233">
      <t>カイシュウ</t>
    </rPh>
    <rPh sb="233" eb="234">
      <t>リツ</t>
    </rPh>
    <rPh sb="236" eb="239">
      <t>ヘイキンチ</t>
    </rPh>
    <rPh sb="240" eb="242">
      <t>シタマワ</t>
    </rPh>
    <rPh sb="247" eb="249">
      <t>カイゼン</t>
    </rPh>
    <rPh sb="250" eb="252">
      <t>ヒツヨウ</t>
    </rPh>
    <rPh sb="257" eb="259">
      <t>リュウイキ</t>
    </rPh>
    <rPh sb="259" eb="262">
      <t>ゲスイドウ</t>
    </rPh>
    <rPh sb="262" eb="264">
      <t>ジギョウ</t>
    </rPh>
    <rPh sb="267" eb="269">
      <t>オスイ</t>
    </rPh>
    <rPh sb="269" eb="271">
      <t>ショリ</t>
    </rPh>
    <rPh sb="277" eb="280">
      <t>ヒヨウメン</t>
    </rPh>
    <rPh sb="282" eb="284">
      <t>カダイ</t>
    </rPh>
    <rPh sb="285" eb="286">
      <t>スク</t>
    </rPh>
    <rPh sb="290" eb="292">
      <t>カンロ</t>
    </rPh>
    <rPh sb="292" eb="294">
      <t>セイビ</t>
    </rPh>
    <rPh sb="295" eb="297">
      <t>ジッシ</t>
    </rPh>
    <rPh sb="298" eb="300">
      <t>カニュウ</t>
    </rPh>
    <rPh sb="300" eb="302">
      <t>ソクシン</t>
    </rPh>
    <rPh sb="302" eb="303">
      <t>トウ</t>
    </rPh>
    <rPh sb="306" eb="308">
      <t>セツゾク</t>
    </rPh>
    <rPh sb="308" eb="309">
      <t>リツ</t>
    </rPh>
    <rPh sb="310" eb="312">
      <t>コウジョウ</t>
    </rPh>
    <rPh sb="313" eb="314">
      <t>ツト</t>
    </rPh>
    <rPh sb="316" eb="319">
      <t>シヨウリョウ</t>
    </rPh>
    <rPh sb="320" eb="322">
      <t>ゾウシュウ</t>
    </rPh>
    <rPh sb="323" eb="324">
      <t>ハカ</t>
    </rPh>
    <rPh sb="328" eb="330">
      <t>ヒツヨウ</t>
    </rPh>
    <rPh sb="338" eb="340">
      <t>オスイ</t>
    </rPh>
    <rPh sb="340" eb="342">
      <t>ショリ</t>
    </rPh>
    <rPh sb="342" eb="344">
      <t>ゲンカ</t>
    </rPh>
    <rPh sb="346" eb="349">
      <t>ヘイキンチ</t>
    </rPh>
    <rPh sb="350" eb="351">
      <t>クラ</t>
    </rPh>
    <rPh sb="352" eb="353">
      <t>タカ</t>
    </rPh>
    <rPh sb="354" eb="356">
      <t>ジョウキョウ</t>
    </rPh>
    <rPh sb="361" eb="363">
      <t>リュウイキ</t>
    </rPh>
    <rPh sb="363" eb="366">
      <t>ゲスイドウ</t>
    </rPh>
    <rPh sb="366" eb="368">
      <t>ジギョウ</t>
    </rPh>
    <rPh sb="371" eb="373">
      <t>オスイ</t>
    </rPh>
    <rPh sb="373" eb="375">
      <t>ショリ</t>
    </rPh>
    <rPh sb="381" eb="383">
      <t>セツゾク</t>
    </rPh>
    <rPh sb="383" eb="384">
      <t>リツ</t>
    </rPh>
    <rPh sb="385" eb="387">
      <t>コウジョウ</t>
    </rPh>
    <rPh sb="388" eb="390">
      <t>フメイ</t>
    </rPh>
    <rPh sb="390" eb="391">
      <t>スイ</t>
    </rPh>
    <rPh sb="391" eb="393">
      <t>タイサク</t>
    </rPh>
    <rPh sb="396" eb="398">
      <t>ユウシュウ</t>
    </rPh>
    <rPh sb="398" eb="400">
      <t>スイリョウ</t>
    </rPh>
    <rPh sb="401" eb="402">
      <t>フ</t>
    </rPh>
    <rPh sb="407" eb="409">
      <t>ヒツヨウ</t>
    </rPh>
    <rPh sb="417" eb="419">
      <t>シセツ</t>
    </rPh>
    <rPh sb="419" eb="421">
      <t>リヨウ</t>
    </rPh>
    <rPh sb="421" eb="422">
      <t>リツ</t>
    </rPh>
    <rPh sb="424" eb="426">
      <t>リュウイキ</t>
    </rPh>
    <rPh sb="426" eb="429">
      <t>ゲスイドウ</t>
    </rPh>
    <rPh sb="429" eb="431">
      <t>ジギョウ</t>
    </rPh>
    <rPh sb="432" eb="434">
      <t>セツゾク</t>
    </rPh>
    <rPh sb="438" eb="441">
      <t>ショリジョウ</t>
    </rPh>
    <rPh sb="442" eb="443">
      <t>ユウ</t>
    </rPh>
    <rPh sb="451" eb="453">
      <t>サンシュツ</t>
    </rPh>
    <rPh sb="463" eb="466">
      <t>スイセンカ</t>
    </rPh>
    <rPh sb="466" eb="467">
      <t>リツ</t>
    </rPh>
    <rPh sb="469" eb="472">
      <t>ヘイキンチ</t>
    </rPh>
    <rPh sb="474" eb="475">
      <t>ヒク</t>
    </rPh>
    <rPh sb="476" eb="478">
      <t>ジョウキョウ</t>
    </rPh>
    <rPh sb="484" eb="486">
      <t>コベツ</t>
    </rPh>
    <rPh sb="486" eb="488">
      <t>ホウモン</t>
    </rPh>
    <rPh sb="489" eb="491">
      <t>セツゾク</t>
    </rPh>
    <rPh sb="491" eb="493">
      <t>シエン</t>
    </rPh>
    <rPh sb="493" eb="495">
      <t>ジギョウ</t>
    </rPh>
    <rPh sb="496" eb="498">
      <t>リヨウ</t>
    </rPh>
    <rPh sb="498" eb="500">
      <t>ソクシン</t>
    </rPh>
    <rPh sb="500" eb="501">
      <t>トウ</t>
    </rPh>
    <rPh sb="505" eb="507">
      <t>コウジョウ</t>
    </rPh>
    <rPh sb="508" eb="509">
      <t>ハカ</t>
    </rPh>
    <rPh sb="513" eb="515">
      <t>ヒツヨウ</t>
    </rPh>
    <phoneticPr fontId="1"/>
  </si>
  <si>
    <t>　経営面では、本市の特定環境保全公共下水道事業は、流域下水道事業に接続しているため処理場を有しておらず、維持管理等の課題は少ないが、収益の不足分を一般会計繰入金に依存していることから、接続率の向上に努め、使用料の増収を図っていく必要がある。
　施設面では、公共下水道事業との整合を図りながら計画的に管路整備を進めていく必要がある。</t>
    <rPh sb="1" eb="3">
      <t>ケイエイ</t>
    </rPh>
    <rPh sb="3" eb="4">
      <t>メン</t>
    </rPh>
    <rPh sb="7" eb="9">
      <t>ホンシ</t>
    </rPh>
    <rPh sb="10" eb="12">
      <t>トクテイ</t>
    </rPh>
    <rPh sb="12" eb="14">
      <t>カンキョウ</t>
    </rPh>
    <rPh sb="14" eb="16">
      <t>ホゼン</t>
    </rPh>
    <rPh sb="16" eb="18">
      <t>コウキョウ</t>
    </rPh>
    <rPh sb="18" eb="21">
      <t>ゲスイドウ</t>
    </rPh>
    <rPh sb="21" eb="23">
      <t>ジギョウ</t>
    </rPh>
    <rPh sb="25" eb="27">
      <t>リュウイキ</t>
    </rPh>
    <rPh sb="27" eb="30">
      <t>ゲスイドウ</t>
    </rPh>
    <rPh sb="30" eb="32">
      <t>ジギョウ</t>
    </rPh>
    <rPh sb="33" eb="35">
      <t>セツゾク</t>
    </rPh>
    <rPh sb="41" eb="44">
      <t>ショリジョウ</t>
    </rPh>
    <rPh sb="45" eb="46">
      <t>ユウ</t>
    </rPh>
    <rPh sb="52" eb="54">
      <t>イジ</t>
    </rPh>
    <rPh sb="54" eb="57">
      <t>カンリトウ</t>
    </rPh>
    <rPh sb="58" eb="60">
      <t>カダイ</t>
    </rPh>
    <rPh sb="61" eb="62">
      <t>スク</t>
    </rPh>
    <rPh sb="66" eb="68">
      <t>シュウエキ</t>
    </rPh>
    <rPh sb="69" eb="72">
      <t>フソクブン</t>
    </rPh>
    <rPh sb="73" eb="75">
      <t>イッパン</t>
    </rPh>
    <rPh sb="75" eb="77">
      <t>カイケイ</t>
    </rPh>
    <rPh sb="77" eb="79">
      <t>クリイレ</t>
    </rPh>
    <rPh sb="79" eb="80">
      <t>キン</t>
    </rPh>
    <rPh sb="81" eb="83">
      <t>イゾン</t>
    </rPh>
    <rPh sb="92" eb="94">
      <t>セツゾク</t>
    </rPh>
    <rPh sb="94" eb="95">
      <t>リツ</t>
    </rPh>
    <rPh sb="96" eb="98">
      <t>コウジョウ</t>
    </rPh>
    <rPh sb="99" eb="100">
      <t>ツト</t>
    </rPh>
    <rPh sb="102" eb="105">
      <t>シヨウリョウ</t>
    </rPh>
    <rPh sb="106" eb="108">
      <t>ゾウシュウ</t>
    </rPh>
    <rPh sb="109" eb="110">
      <t>ハカ</t>
    </rPh>
    <rPh sb="114" eb="116">
      <t>ヒツヨウ</t>
    </rPh>
    <rPh sb="122" eb="125">
      <t>シセツメン</t>
    </rPh>
    <rPh sb="128" eb="130">
      <t>コウキョウ</t>
    </rPh>
    <rPh sb="130" eb="133">
      <t>ゲスイドウ</t>
    </rPh>
    <rPh sb="133" eb="135">
      <t>ジギョウ</t>
    </rPh>
    <rPh sb="137" eb="139">
      <t>セイゴウ</t>
    </rPh>
    <rPh sb="140" eb="141">
      <t>ハカ</t>
    </rPh>
    <rPh sb="145" eb="147">
      <t>ケイカク</t>
    </rPh>
    <rPh sb="147" eb="148">
      <t>テキ</t>
    </rPh>
    <rPh sb="149" eb="151">
      <t>カンロ</t>
    </rPh>
    <rPh sb="151" eb="153">
      <t>セイビ</t>
    </rPh>
    <rPh sb="154" eb="155">
      <t>スス</t>
    </rPh>
    <rPh sb="159" eb="161">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</si>
</sst>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55.31</c:v>
                </c:pt>
                <c:pt idx="2">
                  <c:v>55.83</c:v>
                </c:pt>
                <c:pt idx="3">
                  <c:v>57.3</c:v>
                </c:pt>
                <c:pt idx="4">
                  <c:v>58.24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100.15</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105.78</c:v>
                </c:pt>
                <c:pt idx="2">
                  <c:v>106.09</c:v>
                </c:pt>
                <c:pt idx="3">
                  <c:v>106.44</c:v>
                </c:pt>
                <c:pt idx="4">
                  <c:v>107.11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2.79</c:v>
                </c:pt>
                <c:pt idx="2">
                  <c:v>5.52</c:v>
                </c:pt>
                <c:pt idx="3">
                  <c:v>8.19</c:v>
                </c:pt>
                <c:pt idx="4">
                  <c:v>10.77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21.36</c:v>
                </c:pt>
                <c:pt idx="2">
                  <c:v>22.79</c:v>
                </c:pt>
                <c:pt idx="3">
                  <c:v>24.8</c:v>
                </c:pt>
                <c:pt idx="4">
                  <c:v>26.77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1.e-002</c:v>
                </c:pt>
                <c:pt idx="3">
                  <c:v>2.e-002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63.96</c:v>
                </c:pt>
                <c:pt idx="2">
                  <c:v>69.42</c:v>
                </c:pt>
                <c:pt idx="3">
                  <c:v>72.86</c:v>
                </c:pt>
                <c:pt idx="4">
                  <c:v>69.540000000000006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442.93</c:v>
                </c:pt>
                <c:pt idx="2">
                  <c:v>356.07</c:v>
                </c:pt>
                <c:pt idx="3">
                  <c:v>334.36</c:v>
                </c:pt>
                <c:pt idx="4">
                  <c:v>238.86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44.24</c:v>
                </c:pt>
                <c:pt idx="2">
                  <c:v>43.07</c:v>
                </c:pt>
                <c:pt idx="3">
                  <c:v>45.42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67.13</c:v>
                </c:pt>
                <c:pt idx="2">
                  <c:v>68.569999999999993</c:v>
                </c:pt>
                <c:pt idx="3">
                  <c:v>67.150000000000006</c:v>
                </c:pt>
                <c:pt idx="4">
                  <c:v>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242.13</c:v>
                </c:pt>
                <c:pt idx="2">
                  <c:v>236.74</c:v>
                </c:pt>
                <c:pt idx="3">
                  <c:v>242.67</c:v>
                </c:pt>
                <c:pt idx="4">
                  <c:v>254.17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筑西市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100670</v>
      </c>
      <c r="AM8" s="21"/>
      <c r="AN8" s="21"/>
      <c r="AO8" s="21"/>
      <c r="AP8" s="21"/>
      <c r="AQ8" s="21"/>
      <c r="AR8" s="21"/>
      <c r="AS8" s="21"/>
      <c r="AT8" s="7">
        <f>データ!T6</f>
        <v>205.3</v>
      </c>
      <c r="AU8" s="7"/>
      <c r="AV8" s="7"/>
      <c r="AW8" s="7"/>
      <c r="AX8" s="7"/>
      <c r="AY8" s="7"/>
      <c r="AZ8" s="7"/>
      <c r="BA8" s="7"/>
      <c r="BB8" s="7">
        <f>データ!U6</f>
        <v>490.36</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55.91</v>
      </c>
      <c r="J10" s="7"/>
      <c r="K10" s="7"/>
      <c r="L10" s="7"/>
      <c r="M10" s="7"/>
      <c r="N10" s="7"/>
      <c r="O10" s="7"/>
      <c r="P10" s="7">
        <f>データ!P6</f>
        <v>2.83</v>
      </c>
      <c r="Q10" s="7"/>
      <c r="R10" s="7"/>
      <c r="S10" s="7"/>
      <c r="T10" s="7"/>
      <c r="U10" s="7"/>
      <c r="V10" s="7"/>
      <c r="W10" s="7">
        <f>データ!Q6</f>
        <v>86.75</v>
      </c>
      <c r="X10" s="7"/>
      <c r="Y10" s="7"/>
      <c r="Z10" s="7"/>
      <c r="AA10" s="7"/>
      <c r="AB10" s="7"/>
      <c r="AC10" s="7"/>
      <c r="AD10" s="21">
        <f>データ!R6</f>
        <v>3256</v>
      </c>
      <c r="AE10" s="21"/>
      <c r="AF10" s="21"/>
      <c r="AG10" s="21"/>
      <c r="AH10" s="21"/>
      <c r="AI10" s="21"/>
      <c r="AJ10" s="21"/>
      <c r="AK10" s="2"/>
      <c r="AL10" s="21">
        <f>データ!V6</f>
        <v>2840</v>
      </c>
      <c r="AM10" s="21"/>
      <c r="AN10" s="21"/>
      <c r="AO10" s="21"/>
      <c r="AP10" s="21"/>
      <c r="AQ10" s="21"/>
      <c r="AR10" s="21"/>
      <c r="AS10" s="21"/>
      <c r="AT10" s="7">
        <f>データ!W6</f>
        <v>1.4</v>
      </c>
      <c r="AU10" s="7"/>
      <c r="AV10" s="7"/>
      <c r="AW10" s="7"/>
      <c r="AX10" s="7"/>
      <c r="AY10" s="7"/>
      <c r="AZ10" s="7"/>
      <c r="BA10" s="7"/>
      <c r="BB10" s="7">
        <f>データ!X6</f>
        <v>2028.57</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34</v>
      </c>
      <c r="N84" s="12" t="s">
        <v>52</v>
      </c>
      <c r="O84" s="12" t="s">
        <v>54</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nIV2Co/GAg7OoHxGHhsizNBsiMfPiw5ubErv87J6tOrcf595PR8kX5llqm40dFwHii5Okwaxh+vBYCdaUGrUw==" saltValue="IOg/pBnsES/777qXT3EUs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82279</v>
      </c>
      <c r="D6" s="61">
        <f t="shared" si="1"/>
        <v>46</v>
      </c>
      <c r="E6" s="61">
        <f t="shared" si="1"/>
        <v>17</v>
      </c>
      <c r="F6" s="61">
        <f t="shared" si="1"/>
        <v>4</v>
      </c>
      <c r="G6" s="61">
        <f t="shared" si="1"/>
        <v>0</v>
      </c>
      <c r="H6" s="61" t="str">
        <f t="shared" si="1"/>
        <v>茨城県　筑西市</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55.91</v>
      </c>
      <c r="P6" s="69">
        <f t="shared" si="1"/>
        <v>2.83</v>
      </c>
      <c r="Q6" s="69">
        <f t="shared" si="1"/>
        <v>86.75</v>
      </c>
      <c r="R6" s="69">
        <f t="shared" si="1"/>
        <v>3256</v>
      </c>
      <c r="S6" s="69">
        <f t="shared" si="1"/>
        <v>100670</v>
      </c>
      <c r="T6" s="69">
        <f t="shared" si="1"/>
        <v>205.3</v>
      </c>
      <c r="U6" s="69">
        <f t="shared" si="1"/>
        <v>490.36</v>
      </c>
      <c r="V6" s="69">
        <f t="shared" si="1"/>
        <v>2840</v>
      </c>
      <c r="W6" s="69">
        <f t="shared" si="1"/>
        <v>1.4</v>
      </c>
      <c r="X6" s="69">
        <f t="shared" si="1"/>
        <v>2028.57</v>
      </c>
      <c r="Y6" s="77" t="str">
        <f t="shared" ref="Y6:AH6" si="2">IF(Y7="",NA(),Y7)</f>
        <v>-</v>
      </c>
      <c r="Z6" s="77">
        <f t="shared" si="2"/>
        <v>100.15</v>
      </c>
      <c r="AA6" s="77">
        <f t="shared" si="2"/>
        <v>100</v>
      </c>
      <c r="AB6" s="77">
        <f t="shared" si="2"/>
        <v>100</v>
      </c>
      <c r="AC6" s="77">
        <f t="shared" si="2"/>
        <v>100</v>
      </c>
      <c r="AD6" s="77" t="str">
        <f t="shared" si="2"/>
        <v>-</v>
      </c>
      <c r="AE6" s="77">
        <f t="shared" si="2"/>
        <v>105.78</v>
      </c>
      <c r="AF6" s="77">
        <f t="shared" si="2"/>
        <v>106.09</v>
      </c>
      <c r="AG6" s="77">
        <f t="shared" si="2"/>
        <v>106.44</v>
      </c>
      <c r="AH6" s="77">
        <f t="shared" si="2"/>
        <v>107.11</v>
      </c>
      <c r="AI6" s="69" t="str">
        <f>IF(AI7="","",IF(AI7="-","【-】","【"&amp;SUBSTITUTE(TEXT(AI7,"#,##0.00"),"-","△")&amp;"】"))</f>
        <v>【105.09】</v>
      </c>
      <c r="AJ6" s="77" t="str">
        <f t="shared" ref="AJ6:AS6" si="3">IF(AJ7="",NA(),AJ7)</f>
        <v>-</v>
      </c>
      <c r="AK6" s="69">
        <f t="shared" si="3"/>
        <v>0</v>
      </c>
      <c r="AL6" s="69">
        <f t="shared" si="3"/>
        <v>0</v>
      </c>
      <c r="AM6" s="69">
        <f t="shared" si="3"/>
        <v>0</v>
      </c>
      <c r="AN6" s="69">
        <f t="shared" si="3"/>
        <v>0</v>
      </c>
      <c r="AO6" s="77" t="str">
        <f t="shared" si="3"/>
        <v>-</v>
      </c>
      <c r="AP6" s="77">
        <f t="shared" si="3"/>
        <v>63.96</v>
      </c>
      <c r="AQ6" s="77">
        <f t="shared" si="3"/>
        <v>69.42</v>
      </c>
      <c r="AR6" s="77">
        <f t="shared" si="3"/>
        <v>72.86</v>
      </c>
      <c r="AS6" s="77">
        <f t="shared" si="3"/>
        <v>69.540000000000006</v>
      </c>
      <c r="AT6" s="69" t="str">
        <f>IF(AT7="","",IF(AT7="-","【-】","【"&amp;SUBSTITUTE(TEXT(AT7,"#,##0.00"),"-","△")&amp;"】"))</f>
        <v>【65.73】</v>
      </c>
      <c r="AU6" s="77" t="str">
        <f t="shared" ref="AU6:BD6" si="4">IF(AU7="",NA(),AU7)</f>
        <v>-</v>
      </c>
      <c r="AV6" s="77">
        <f t="shared" si="4"/>
        <v>442.93</v>
      </c>
      <c r="AW6" s="77">
        <f t="shared" si="4"/>
        <v>356.07</v>
      </c>
      <c r="AX6" s="77">
        <f t="shared" si="4"/>
        <v>334.36</v>
      </c>
      <c r="AY6" s="77">
        <f t="shared" si="4"/>
        <v>238.86</v>
      </c>
      <c r="AZ6" s="77" t="str">
        <f t="shared" si="4"/>
        <v>-</v>
      </c>
      <c r="BA6" s="77">
        <f t="shared" si="4"/>
        <v>44.24</v>
      </c>
      <c r="BB6" s="77">
        <f t="shared" si="4"/>
        <v>43.07</v>
      </c>
      <c r="BC6" s="77">
        <f t="shared" si="4"/>
        <v>45.42</v>
      </c>
      <c r="BD6" s="77">
        <f t="shared" si="4"/>
        <v>50.63</v>
      </c>
      <c r="BE6" s="69" t="str">
        <f>IF(BE7="","",IF(BE7="-","【-】","【"&amp;SUBSTITUTE(TEXT(BE7,"#,##0.00"),"-","△")&amp;"】"))</f>
        <v>【48.91】</v>
      </c>
      <c r="BF6" s="77" t="str">
        <f t="shared" ref="BF6:BO6" si="5">IF(BF7="",NA(),BF7)</f>
        <v>-</v>
      </c>
      <c r="BG6" s="69">
        <f t="shared" si="5"/>
        <v>0</v>
      </c>
      <c r="BH6" s="69">
        <f t="shared" si="5"/>
        <v>0</v>
      </c>
      <c r="BI6" s="69">
        <f t="shared" si="5"/>
        <v>0</v>
      </c>
      <c r="BJ6" s="69">
        <f t="shared" si="5"/>
        <v>0</v>
      </c>
      <c r="BK6" s="77" t="str">
        <f t="shared" si="5"/>
        <v>-</v>
      </c>
      <c r="BL6" s="77">
        <f t="shared" si="5"/>
        <v>1258.43</v>
      </c>
      <c r="BM6" s="77">
        <f t="shared" si="5"/>
        <v>1163.75</v>
      </c>
      <c r="BN6" s="77">
        <f t="shared" si="5"/>
        <v>1195.47</v>
      </c>
      <c r="BO6" s="77">
        <f t="shared" si="5"/>
        <v>1168.69</v>
      </c>
      <c r="BP6" s="69" t="str">
        <f>IF(BP7="","",IF(BP7="-","【-】","【"&amp;SUBSTITUTE(TEXT(BP7,"#,##0.00"),"-","△")&amp;"】"))</f>
        <v>【1,156.82】</v>
      </c>
      <c r="BQ6" s="77" t="str">
        <f t="shared" ref="BQ6:BZ6" si="6">IF(BQ7="",NA(),BQ7)</f>
        <v>-</v>
      </c>
      <c r="BR6" s="77">
        <f t="shared" si="6"/>
        <v>67.13</v>
      </c>
      <c r="BS6" s="77">
        <f t="shared" si="6"/>
        <v>68.569999999999993</v>
      </c>
      <c r="BT6" s="77">
        <f t="shared" si="6"/>
        <v>67.150000000000006</v>
      </c>
      <c r="BU6" s="77">
        <f t="shared" si="6"/>
        <v>64</v>
      </c>
      <c r="BV6" s="77" t="str">
        <f t="shared" si="6"/>
        <v>-</v>
      </c>
      <c r="BW6" s="77">
        <f t="shared" si="6"/>
        <v>73.36</v>
      </c>
      <c r="BX6" s="77">
        <f t="shared" si="6"/>
        <v>72.599999999999994</v>
      </c>
      <c r="BY6" s="77">
        <f t="shared" si="6"/>
        <v>69.430000000000007</v>
      </c>
      <c r="BZ6" s="77">
        <f t="shared" si="6"/>
        <v>70.709999999999994</v>
      </c>
      <c r="CA6" s="69" t="str">
        <f>IF(CA7="","",IF(CA7="-","【-】","【"&amp;SUBSTITUTE(TEXT(CA7,"#,##0.00"),"-","△")&amp;"】"))</f>
        <v>【75.33】</v>
      </c>
      <c r="CB6" s="77" t="str">
        <f t="shared" ref="CB6:CK6" si="7">IF(CB7="",NA(),CB7)</f>
        <v>-</v>
      </c>
      <c r="CC6" s="77">
        <f t="shared" si="7"/>
        <v>242.13</v>
      </c>
      <c r="CD6" s="77">
        <f t="shared" si="7"/>
        <v>236.74</v>
      </c>
      <c r="CE6" s="77">
        <f t="shared" si="7"/>
        <v>242.67</v>
      </c>
      <c r="CF6" s="77">
        <f t="shared" si="7"/>
        <v>254.17</v>
      </c>
      <c r="CG6" s="77" t="str">
        <f t="shared" si="7"/>
        <v>-</v>
      </c>
      <c r="CH6" s="77">
        <f t="shared" si="7"/>
        <v>224.88</v>
      </c>
      <c r="CI6" s="77">
        <f t="shared" si="7"/>
        <v>228.64</v>
      </c>
      <c r="CJ6" s="77">
        <f t="shared" si="7"/>
        <v>239.46</v>
      </c>
      <c r="CK6" s="77">
        <f t="shared" si="7"/>
        <v>233.15</v>
      </c>
      <c r="CL6" s="69" t="str">
        <f>IF(CL7="","",IF(CL7="-","【-】","【"&amp;SUBSTITUTE(TEXT(CL7,"#,##0.00"),"-","△")&amp;"】"))</f>
        <v>【215.73】</v>
      </c>
      <c r="CM6" s="77" t="str">
        <f t="shared" ref="CM6:CV6" si="8">IF(CM7="",NA(),CM7)</f>
        <v>-</v>
      </c>
      <c r="CN6" s="77" t="str">
        <f t="shared" si="8"/>
        <v>-</v>
      </c>
      <c r="CO6" s="77" t="str">
        <f t="shared" si="8"/>
        <v>-</v>
      </c>
      <c r="CP6" s="77" t="str">
        <f t="shared" si="8"/>
        <v>-</v>
      </c>
      <c r="CQ6" s="77" t="str">
        <f t="shared" si="8"/>
        <v>-</v>
      </c>
      <c r="CR6" s="77" t="str">
        <f t="shared" si="8"/>
        <v>-</v>
      </c>
      <c r="CS6" s="77">
        <f t="shared" si="8"/>
        <v>42.4</v>
      </c>
      <c r="CT6" s="77">
        <f t="shared" si="8"/>
        <v>42.28</v>
      </c>
      <c r="CU6" s="77">
        <f t="shared" si="8"/>
        <v>41.06</v>
      </c>
      <c r="CV6" s="77">
        <f t="shared" si="8"/>
        <v>42.09</v>
      </c>
      <c r="CW6" s="69" t="str">
        <f>IF(CW7="","",IF(CW7="-","【-】","【"&amp;SUBSTITUTE(TEXT(CW7,"#,##0.00"),"-","△")&amp;"】"))</f>
        <v>【43.28】</v>
      </c>
      <c r="CX6" s="77" t="str">
        <f t="shared" ref="CX6:DG6" si="9">IF(CX7="",NA(),CX7)</f>
        <v>-</v>
      </c>
      <c r="CY6" s="77">
        <f t="shared" si="9"/>
        <v>55.31</v>
      </c>
      <c r="CZ6" s="77">
        <f t="shared" si="9"/>
        <v>55.83</v>
      </c>
      <c r="DA6" s="77">
        <f t="shared" si="9"/>
        <v>57.3</v>
      </c>
      <c r="DB6" s="77">
        <f t="shared" si="9"/>
        <v>58.24</v>
      </c>
      <c r="DC6" s="77" t="str">
        <f t="shared" si="9"/>
        <v>-</v>
      </c>
      <c r="DD6" s="77">
        <f t="shared" si="9"/>
        <v>84.19</v>
      </c>
      <c r="DE6" s="77">
        <f t="shared" si="9"/>
        <v>84.34</v>
      </c>
      <c r="DF6" s="77">
        <f t="shared" si="9"/>
        <v>84.34</v>
      </c>
      <c r="DG6" s="77">
        <f t="shared" si="9"/>
        <v>84.73</v>
      </c>
      <c r="DH6" s="69" t="str">
        <f>IF(DH7="","",IF(DH7="-","【-】","【"&amp;SUBSTITUTE(TEXT(DH7,"#,##0.00"),"-","△")&amp;"】"))</f>
        <v>【86.21】</v>
      </c>
      <c r="DI6" s="77" t="str">
        <f t="shared" ref="DI6:DR6" si="10">IF(DI7="",NA(),DI7)</f>
        <v>-</v>
      </c>
      <c r="DJ6" s="77">
        <f t="shared" si="10"/>
        <v>2.79</v>
      </c>
      <c r="DK6" s="77">
        <f t="shared" si="10"/>
        <v>5.52</v>
      </c>
      <c r="DL6" s="77">
        <f t="shared" si="10"/>
        <v>8.19</v>
      </c>
      <c r="DM6" s="77">
        <f t="shared" si="10"/>
        <v>10.77</v>
      </c>
      <c r="DN6" s="77" t="str">
        <f t="shared" si="10"/>
        <v>-</v>
      </c>
      <c r="DO6" s="77">
        <f t="shared" si="10"/>
        <v>21.36</v>
      </c>
      <c r="DP6" s="77">
        <f t="shared" si="10"/>
        <v>22.79</v>
      </c>
      <c r="DQ6" s="77">
        <f t="shared" si="10"/>
        <v>24.8</v>
      </c>
      <c r="DR6" s="77">
        <f t="shared" si="10"/>
        <v>26.77</v>
      </c>
      <c r="DS6" s="69" t="str">
        <f>IF(DS7="","",IF(DS7="-","【-】","【"&amp;SUBSTITUTE(TEXT(DS7,"#,##0.00"),"-","△")&amp;"】"))</f>
        <v>【29.62】</v>
      </c>
      <c r="DT6" s="77" t="str">
        <f t="shared" ref="DT6:EC6" si="11">IF(DT7="",NA(),DT7)</f>
        <v>-</v>
      </c>
      <c r="DU6" s="69">
        <f t="shared" si="11"/>
        <v>0</v>
      </c>
      <c r="DV6" s="69">
        <f t="shared" si="11"/>
        <v>0</v>
      </c>
      <c r="DW6" s="69">
        <f t="shared" si="11"/>
        <v>0</v>
      </c>
      <c r="DX6" s="69">
        <f t="shared" si="11"/>
        <v>0</v>
      </c>
      <c r="DY6" s="77" t="str">
        <f t="shared" si="11"/>
        <v>-</v>
      </c>
      <c r="DZ6" s="77">
        <f t="shared" si="11"/>
        <v>1.e-002</v>
      </c>
      <c r="EA6" s="77">
        <f t="shared" si="11"/>
        <v>1.e-002</v>
      </c>
      <c r="EB6" s="77">
        <f t="shared" si="11"/>
        <v>2.e-002</v>
      </c>
      <c r="EC6" s="77">
        <f t="shared" si="11"/>
        <v>7.0000000000000007e-002</v>
      </c>
      <c r="ED6" s="69" t="str">
        <f>IF(ED7="","",IF(ED7="-","【-】","【"&amp;SUBSTITUTE(TEXT(ED7,"#,##0.00"),"-","△")&amp;"】"))</f>
        <v>【0.09】</v>
      </c>
      <c r="EE6" s="77" t="str">
        <f t="shared" ref="EE6:EN6" si="12">IF(EE7="",NA(),EE7)</f>
        <v>-</v>
      </c>
      <c r="EF6" s="69">
        <f t="shared" si="12"/>
        <v>0</v>
      </c>
      <c r="EG6" s="69">
        <f t="shared" si="12"/>
        <v>0</v>
      </c>
      <c r="EH6" s="69">
        <f t="shared" si="12"/>
        <v>0</v>
      </c>
      <c r="EI6" s="69">
        <f t="shared" si="12"/>
        <v>0</v>
      </c>
      <c r="EJ6" s="77" t="str">
        <f t="shared" si="12"/>
        <v>-</v>
      </c>
      <c r="EK6" s="77">
        <f t="shared" si="12"/>
        <v>0.39</v>
      </c>
      <c r="EL6" s="77">
        <f t="shared" si="12"/>
        <v>0.1</v>
      </c>
      <c r="EM6" s="77">
        <f t="shared" si="12"/>
        <v>8.e-002</v>
      </c>
      <c r="EN6" s="77">
        <f t="shared" si="12"/>
        <v>6.e-002</v>
      </c>
      <c r="EO6" s="69" t="str">
        <f>IF(EO7="","",IF(EO7="-","【-】","【"&amp;SUBSTITUTE(TEXT(EO7,"#,##0.00"),"-","△")&amp;"】"))</f>
        <v>【0.11】</v>
      </c>
    </row>
    <row r="7" spans="1:148" s="55" customFormat="1">
      <c r="A7" s="56"/>
      <c r="B7" s="62">
        <v>2023</v>
      </c>
      <c r="C7" s="62">
        <v>82279</v>
      </c>
      <c r="D7" s="62">
        <v>46</v>
      </c>
      <c r="E7" s="62">
        <v>17</v>
      </c>
      <c r="F7" s="62">
        <v>4</v>
      </c>
      <c r="G7" s="62">
        <v>0</v>
      </c>
      <c r="H7" s="62" t="s">
        <v>96</v>
      </c>
      <c r="I7" s="62" t="s">
        <v>97</v>
      </c>
      <c r="J7" s="62" t="s">
        <v>98</v>
      </c>
      <c r="K7" s="62" t="s">
        <v>15</v>
      </c>
      <c r="L7" s="62" t="s">
        <v>99</v>
      </c>
      <c r="M7" s="62" t="s">
        <v>100</v>
      </c>
      <c r="N7" s="70" t="s">
        <v>101</v>
      </c>
      <c r="O7" s="70">
        <v>55.91</v>
      </c>
      <c r="P7" s="70">
        <v>2.83</v>
      </c>
      <c r="Q7" s="70">
        <v>86.75</v>
      </c>
      <c r="R7" s="70">
        <v>3256</v>
      </c>
      <c r="S7" s="70">
        <v>100670</v>
      </c>
      <c r="T7" s="70">
        <v>205.3</v>
      </c>
      <c r="U7" s="70">
        <v>490.36</v>
      </c>
      <c r="V7" s="70">
        <v>2840</v>
      </c>
      <c r="W7" s="70">
        <v>1.4</v>
      </c>
      <c r="X7" s="70">
        <v>2028.57</v>
      </c>
      <c r="Y7" s="70" t="s">
        <v>101</v>
      </c>
      <c r="Z7" s="70">
        <v>100.15</v>
      </c>
      <c r="AA7" s="70">
        <v>100</v>
      </c>
      <c r="AB7" s="70">
        <v>100</v>
      </c>
      <c r="AC7" s="70">
        <v>100</v>
      </c>
      <c r="AD7" s="70" t="s">
        <v>101</v>
      </c>
      <c r="AE7" s="70">
        <v>105.78</v>
      </c>
      <c r="AF7" s="70">
        <v>106.09</v>
      </c>
      <c r="AG7" s="70">
        <v>106.44</v>
      </c>
      <c r="AH7" s="70">
        <v>107.11</v>
      </c>
      <c r="AI7" s="70">
        <v>105.09</v>
      </c>
      <c r="AJ7" s="70" t="s">
        <v>101</v>
      </c>
      <c r="AK7" s="70">
        <v>0</v>
      </c>
      <c r="AL7" s="70">
        <v>0</v>
      </c>
      <c r="AM7" s="70">
        <v>0</v>
      </c>
      <c r="AN7" s="70">
        <v>0</v>
      </c>
      <c r="AO7" s="70" t="s">
        <v>101</v>
      </c>
      <c r="AP7" s="70">
        <v>63.96</v>
      </c>
      <c r="AQ7" s="70">
        <v>69.42</v>
      </c>
      <c r="AR7" s="70">
        <v>72.86</v>
      </c>
      <c r="AS7" s="70">
        <v>69.540000000000006</v>
      </c>
      <c r="AT7" s="70">
        <v>65.73</v>
      </c>
      <c r="AU7" s="70" t="s">
        <v>101</v>
      </c>
      <c r="AV7" s="70">
        <v>442.93</v>
      </c>
      <c r="AW7" s="70">
        <v>356.07</v>
      </c>
      <c r="AX7" s="70">
        <v>334.36</v>
      </c>
      <c r="AY7" s="70">
        <v>238.86</v>
      </c>
      <c r="AZ7" s="70" t="s">
        <v>101</v>
      </c>
      <c r="BA7" s="70">
        <v>44.24</v>
      </c>
      <c r="BB7" s="70">
        <v>43.07</v>
      </c>
      <c r="BC7" s="70">
        <v>45.42</v>
      </c>
      <c r="BD7" s="70">
        <v>50.63</v>
      </c>
      <c r="BE7" s="70">
        <v>48.91</v>
      </c>
      <c r="BF7" s="70" t="s">
        <v>101</v>
      </c>
      <c r="BG7" s="70">
        <v>0</v>
      </c>
      <c r="BH7" s="70">
        <v>0</v>
      </c>
      <c r="BI7" s="70">
        <v>0</v>
      </c>
      <c r="BJ7" s="70">
        <v>0</v>
      </c>
      <c r="BK7" s="70" t="s">
        <v>101</v>
      </c>
      <c r="BL7" s="70">
        <v>1258.43</v>
      </c>
      <c r="BM7" s="70">
        <v>1163.75</v>
      </c>
      <c r="BN7" s="70">
        <v>1195.47</v>
      </c>
      <c r="BO7" s="70">
        <v>1168.69</v>
      </c>
      <c r="BP7" s="70">
        <v>1156.82</v>
      </c>
      <c r="BQ7" s="70" t="s">
        <v>101</v>
      </c>
      <c r="BR7" s="70">
        <v>67.13</v>
      </c>
      <c r="BS7" s="70">
        <v>68.569999999999993</v>
      </c>
      <c r="BT7" s="70">
        <v>67.150000000000006</v>
      </c>
      <c r="BU7" s="70">
        <v>64</v>
      </c>
      <c r="BV7" s="70" t="s">
        <v>101</v>
      </c>
      <c r="BW7" s="70">
        <v>73.36</v>
      </c>
      <c r="BX7" s="70">
        <v>72.599999999999994</v>
      </c>
      <c r="BY7" s="70">
        <v>69.430000000000007</v>
      </c>
      <c r="BZ7" s="70">
        <v>70.709999999999994</v>
      </c>
      <c r="CA7" s="70">
        <v>75.33</v>
      </c>
      <c r="CB7" s="70" t="s">
        <v>101</v>
      </c>
      <c r="CC7" s="70">
        <v>242.13</v>
      </c>
      <c r="CD7" s="70">
        <v>236.74</v>
      </c>
      <c r="CE7" s="70">
        <v>242.67</v>
      </c>
      <c r="CF7" s="70">
        <v>254.17</v>
      </c>
      <c r="CG7" s="70" t="s">
        <v>101</v>
      </c>
      <c r="CH7" s="70">
        <v>224.88</v>
      </c>
      <c r="CI7" s="70">
        <v>228.64</v>
      </c>
      <c r="CJ7" s="70">
        <v>239.46</v>
      </c>
      <c r="CK7" s="70">
        <v>233.15</v>
      </c>
      <c r="CL7" s="70">
        <v>215.73</v>
      </c>
      <c r="CM7" s="70" t="s">
        <v>101</v>
      </c>
      <c r="CN7" s="70" t="s">
        <v>101</v>
      </c>
      <c r="CO7" s="70" t="s">
        <v>101</v>
      </c>
      <c r="CP7" s="70" t="s">
        <v>101</v>
      </c>
      <c r="CQ7" s="70" t="s">
        <v>101</v>
      </c>
      <c r="CR7" s="70" t="s">
        <v>101</v>
      </c>
      <c r="CS7" s="70">
        <v>42.4</v>
      </c>
      <c r="CT7" s="70">
        <v>42.28</v>
      </c>
      <c r="CU7" s="70">
        <v>41.06</v>
      </c>
      <c r="CV7" s="70">
        <v>42.09</v>
      </c>
      <c r="CW7" s="70">
        <v>43.28</v>
      </c>
      <c r="CX7" s="70" t="s">
        <v>101</v>
      </c>
      <c r="CY7" s="70">
        <v>55.31</v>
      </c>
      <c r="CZ7" s="70">
        <v>55.83</v>
      </c>
      <c r="DA7" s="70">
        <v>57.3</v>
      </c>
      <c r="DB7" s="70">
        <v>58.24</v>
      </c>
      <c r="DC7" s="70" t="s">
        <v>101</v>
      </c>
      <c r="DD7" s="70">
        <v>84.19</v>
      </c>
      <c r="DE7" s="70">
        <v>84.34</v>
      </c>
      <c r="DF7" s="70">
        <v>84.34</v>
      </c>
      <c r="DG7" s="70">
        <v>84.73</v>
      </c>
      <c r="DH7" s="70">
        <v>86.21</v>
      </c>
      <c r="DI7" s="70" t="s">
        <v>101</v>
      </c>
      <c r="DJ7" s="70">
        <v>2.79</v>
      </c>
      <c r="DK7" s="70">
        <v>5.52</v>
      </c>
      <c r="DL7" s="70">
        <v>8.19</v>
      </c>
      <c r="DM7" s="70">
        <v>10.77</v>
      </c>
      <c r="DN7" s="70" t="s">
        <v>101</v>
      </c>
      <c r="DO7" s="70">
        <v>21.36</v>
      </c>
      <c r="DP7" s="70">
        <v>22.79</v>
      </c>
      <c r="DQ7" s="70">
        <v>24.8</v>
      </c>
      <c r="DR7" s="70">
        <v>26.77</v>
      </c>
      <c r="DS7" s="70">
        <v>29.62</v>
      </c>
      <c r="DT7" s="70" t="s">
        <v>101</v>
      </c>
      <c r="DU7" s="70">
        <v>0</v>
      </c>
      <c r="DV7" s="70">
        <v>0</v>
      </c>
      <c r="DW7" s="70">
        <v>0</v>
      </c>
      <c r="DX7" s="70">
        <v>0</v>
      </c>
      <c r="DY7" s="70" t="s">
        <v>101</v>
      </c>
      <c r="DZ7" s="70">
        <v>1.e-002</v>
      </c>
      <c r="EA7" s="70">
        <v>1.e-002</v>
      </c>
      <c r="EB7" s="70">
        <v>2.e-002</v>
      </c>
      <c r="EC7" s="70">
        <v>7.0000000000000007e-002</v>
      </c>
      <c r="ED7" s="70">
        <v>9.e-002</v>
      </c>
      <c r="EE7" s="70" t="s">
        <v>101</v>
      </c>
      <c r="EF7" s="70">
        <v>0</v>
      </c>
      <c r="EG7" s="70">
        <v>0</v>
      </c>
      <c r="EH7" s="70">
        <v>0</v>
      </c>
      <c r="EI7" s="70">
        <v>0</v>
      </c>
      <c r="EJ7" s="70" t="s">
        <v>101</v>
      </c>
      <c r="EK7" s="70">
        <v>0.39</v>
      </c>
      <c r="EL7" s="70">
        <v>0.1</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下水道課01</cp:lastModifiedBy>
  <cp:lastPrinted>2025-01-30T12:09:15Z</cp:lastPrinted>
  <dcterms:created xsi:type="dcterms:W3CDTF">2025-01-24T07:09:59Z</dcterms:created>
  <dcterms:modified xsi:type="dcterms:W3CDTF">2025-03-05T01:09:46Z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2025-03-05T01:09:46Z</vt:filetime>
  </property>
</Properties>
</file>